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sjett 2024" sheetId="1" r:id="rId4"/>
  </sheets>
  <definedNames/>
  <calcPr/>
</workbook>
</file>

<file path=xl/sharedStrings.xml><?xml version="1.0" encoding="utf-8"?>
<sst xmlns="http://schemas.openxmlformats.org/spreadsheetml/2006/main" count="54" uniqueCount="54">
  <si>
    <t>Forslag til budsjett 2022</t>
  </si>
  <si>
    <t xml:space="preserve"> Fagforbundet avd. 007 Narvik</t>
  </si>
  <si>
    <t>Ktonr</t>
  </si>
  <si>
    <t>Kontonavn</t>
  </si>
  <si>
    <t>Budsjett 2024</t>
  </si>
  <si>
    <t>Budsj. 2023</t>
  </si>
  <si>
    <t>Regn. 2023</t>
  </si>
  <si>
    <t>Driftsinntekter</t>
  </si>
  <si>
    <t>Medlemskontingent</t>
  </si>
  <si>
    <t>Lønnsref. org frikjøp</t>
  </si>
  <si>
    <t>Pensjonisttilskudd</t>
  </si>
  <si>
    <t>Diverse inntekter</t>
  </si>
  <si>
    <t>Kursrefusjoner</t>
  </si>
  <si>
    <t>Sum Driftsinntekter</t>
  </si>
  <si>
    <t>Driftskostnader</t>
  </si>
  <si>
    <t>Lønn</t>
  </si>
  <si>
    <t xml:space="preserve">Honorarer </t>
  </si>
  <si>
    <t>Feriepenger</t>
  </si>
  <si>
    <t>Arbeidsgiveravgift</t>
  </si>
  <si>
    <t>Arb.g.avgiftav påløpte feriepenger</t>
  </si>
  <si>
    <t>Obligatorisk tjenestepensjon</t>
  </si>
  <si>
    <t>Maskiner og utstyr</t>
  </si>
  <si>
    <t>Medlemspleie</t>
  </si>
  <si>
    <t>Medlemspleie pensjonister</t>
  </si>
  <si>
    <t>Kontingentutgifter</t>
  </si>
  <si>
    <t>Regnskapshonorar</t>
  </si>
  <si>
    <t>Kontorrekvisita</t>
  </si>
  <si>
    <t xml:space="preserve"> Aviser tidsskrifter</t>
  </si>
  <si>
    <t>Husleie</t>
  </si>
  <si>
    <t>Møter</t>
  </si>
  <si>
    <t>Telefon, mobiltlf, fax</t>
  </si>
  <si>
    <t>Porto</t>
  </si>
  <si>
    <t>Reiseutgifter</t>
  </si>
  <si>
    <t>Reklame og annonser</t>
  </si>
  <si>
    <t xml:space="preserve">Bevilgninger/gaver </t>
  </si>
  <si>
    <t>Kurs</t>
  </si>
  <si>
    <t xml:space="preserve">Avgift Fase 2 </t>
  </si>
  <si>
    <t>Forhandlingsutvalgsutgifter/arbeidsgruppe</t>
  </si>
  <si>
    <t>Seksjon aktiviteter YSST</t>
  </si>
  <si>
    <t>Seksjon aktiviteter YSKA</t>
  </si>
  <si>
    <t>Seksjon aktiviteter YSKKO</t>
  </si>
  <si>
    <t>Seksjon aktiviteter YSHS</t>
  </si>
  <si>
    <t>Ungutvalg</t>
  </si>
  <si>
    <t>Pensjonister</t>
  </si>
  <si>
    <t>Valgkamp</t>
  </si>
  <si>
    <t>Øreavrunding</t>
  </si>
  <si>
    <t>Andre driftsutgifter</t>
  </si>
  <si>
    <t>Sum Driftskostnader</t>
  </si>
  <si>
    <t>Resultat</t>
  </si>
  <si>
    <t>Finansposter</t>
  </si>
  <si>
    <t>Renteinntekter</t>
  </si>
  <si>
    <t>Renteutgifter og gebyrer</t>
  </si>
  <si>
    <t>Sum Finansposter</t>
  </si>
  <si>
    <t>Sum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</si>
</sst>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\ ;[Red]\-#,##0\ "/>
    <numFmt numFmtId="165" formatCode="#,##0.00;[Red]\-#,##0.00"/>
    <numFmt numFmtId="166" formatCode="#,##0;[Red]\-#,##0"/>
  </numFmts>
  <fonts count="16">
    <font>
      <sz val="10.0"/>
      <color rgb="FF000000"/>
      <name val="Arial"/>
      <scheme val="minor"/>
    </font>
    <font>
      <sz val="16.0"/>
      <color rgb="FF000000"/>
      <name val="Calibri"/>
    </font>
    <font>
      <b/>
      <sz val="20.0"/>
      <color rgb="FF000000"/>
      <name val="Calibri"/>
    </font>
    <font>
      <sz val="11.0"/>
      <color rgb="FF000000"/>
      <name val="Calibri"/>
    </font>
    <font>
      <sz val="9.0"/>
      <color rgb="FF000000"/>
      <name val="Arial"/>
    </font>
    <font>
      <i/>
      <sz val="9.0"/>
      <color rgb="FF000000"/>
      <name val="Arial"/>
    </font>
    <font>
      <b/>
      <i/>
      <u/>
      <sz val="9.0"/>
      <color rgb="FF000000"/>
      <name val="Arial"/>
    </font>
    <font>
      <b/>
      <i/>
      <sz val="9.0"/>
      <color rgb="FF000000"/>
      <name val="Arial"/>
    </font>
    <font>
      <sz val="9.0"/>
      <color rgb="FFC00000"/>
      <name val="Arial"/>
    </font>
    <font>
      <i/>
      <u/>
      <sz val="9.0"/>
      <color rgb="FF000000"/>
      <name val="Arial"/>
    </font>
    <font>
      <b/>
      <i/>
      <sz val="9.0"/>
      <color rgb="FF333333"/>
      <name val="Arial"/>
    </font>
    <font>
      <b/>
      <sz val="9.0"/>
      <color rgb="FF000000"/>
      <name val="Arial"/>
    </font>
    <font>
      <sz val="9.0"/>
      <color rgb="FFFF3333"/>
      <name val="Arial"/>
    </font>
    <font>
      <sz val="9.0"/>
      <color rgb="FFFF3300"/>
      <name val="Arial"/>
    </font>
    <font>
      <b/>
      <sz val="9.0"/>
      <color rgb="FF000000"/>
      <name val="&quot;Google Sans Mono&quot;"/>
    </font>
    <font>
      <b/>
      <u/>
      <sz val="9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7">
    <border/>
    <border>
      <left/>
      <right/>
      <top/>
      <bottom style="medium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top style="thin">
        <color rgb="FF000000"/>
      </top>
    </border>
    <border>
      <bottom style="hair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4" numFmtId="0" xfId="0" applyAlignment="1" applyFont="1">
      <alignment shrinkToFit="0" vertical="center" wrapText="1"/>
    </xf>
    <xf borderId="0" fillId="0" fontId="4" numFmtId="164" xfId="0" applyAlignment="1" applyFont="1" applyNumberFormat="1">
      <alignment horizontal="right" shrinkToFit="0" vertical="center" wrapText="1"/>
    </xf>
    <xf borderId="0" fillId="0" fontId="3" numFmtId="0" xfId="0" applyFont="1"/>
    <xf borderId="1" fillId="2" fontId="5" numFmtId="0" xfId="0" applyAlignment="1" applyBorder="1" applyFill="1" applyFont="1">
      <alignment horizontal="center" shrinkToFit="0" vertical="center" wrapText="1"/>
    </xf>
    <xf borderId="1" fillId="2" fontId="5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shrinkToFit="0" vertical="center" wrapText="1"/>
    </xf>
    <xf borderId="1" fillId="3" fontId="5" numFmtId="0" xfId="0" applyAlignment="1" applyBorder="1" applyFill="1" applyFont="1">
      <alignment horizontal="center" shrinkToFit="0" vertical="center" wrapText="1"/>
    </xf>
    <xf borderId="2" fillId="0" fontId="4" numFmtId="0" xfId="0" applyAlignment="1" applyBorder="1" applyFont="1">
      <alignment shrinkToFit="0" vertical="center" wrapText="1"/>
    </xf>
    <xf borderId="2" fillId="0" fontId="4" numFmtId="3" xfId="0" applyAlignment="1" applyBorder="1" applyFont="1" applyNumberFormat="1">
      <alignment readingOrder="0" shrinkToFit="0" vertical="center" wrapText="1"/>
    </xf>
    <xf borderId="2" fillId="0" fontId="4" numFmtId="164" xfId="0" applyAlignment="1" applyBorder="1" applyFont="1" applyNumberFormat="1">
      <alignment horizontal="right" shrinkToFit="0" vertical="center" wrapText="1"/>
    </xf>
    <xf borderId="2" fillId="0" fontId="4" numFmtId="4" xfId="0" applyAlignment="1" applyBorder="1" applyFont="1" applyNumberFormat="1">
      <alignment horizontal="right" readingOrder="0" shrinkToFit="0" vertical="center" wrapText="0"/>
    </xf>
    <xf borderId="3" fillId="0" fontId="4" numFmtId="0" xfId="0" applyAlignment="1" applyBorder="1" applyFont="1">
      <alignment shrinkToFit="0" vertical="center" wrapText="1"/>
    </xf>
    <xf borderId="3" fillId="0" fontId="4" numFmtId="3" xfId="0" applyAlignment="1" applyBorder="1" applyFont="1" applyNumberFormat="1">
      <alignment readingOrder="0" shrinkToFit="0" vertical="center" wrapText="1"/>
    </xf>
    <xf borderId="3" fillId="0" fontId="4" numFmtId="164" xfId="0" applyAlignment="1" applyBorder="1" applyFont="1" applyNumberFormat="1">
      <alignment horizontal="right" shrinkToFit="0" vertical="center" wrapText="1"/>
    </xf>
    <xf borderId="3" fillId="0" fontId="4" numFmtId="164" xfId="0" applyAlignment="1" applyBorder="1" applyFont="1" applyNumberFormat="1">
      <alignment horizontal="right" shrinkToFit="0" vertical="center" wrapText="0"/>
    </xf>
    <xf borderId="3" fillId="0" fontId="4" numFmtId="3" xfId="0" applyAlignment="1" applyBorder="1" applyFont="1" applyNumberFormat="1">
      <alignment shrinkToFit="0" vertical="center" wrapText="1"/>
    </xf>
    <xf borderId="3" fillId="0" fontId="4" numFmtId="164" xfId="0" applyAlignment="1" applyBorder="1" applyFont="1" applyNumberFormat="1">
      <alignment horizontal="right" readingOrder="0" shrinkToFit="0" vertical="center" wrapText="0"/>
    </xf>
    <xf borderId="0" fillId="0" fontId="4" numFmtId="164" xfId="0" applyAlignment="1" applyFont="1" applyNumberFormat="1">
      <alignment horizontal="right" shrinkToFit="0" vertical="top" wrapText="0"/>
    </xf>
    <xf borderId="4" fillId="0" fontId="7" numFmtId="0" xfId="0" applyAlignment="1" applyBorder="1" applyFont="1">
      <alignment shrinkToFit="0" vertical="center" wrapText="1"/>
    </xf>
    <xf borderId="4" fillId="0" fontId="7" numFmtId="3" xfId="0" applyAlignment="1" applyBorder="1" applyFont="1" applyNumberFormat="1">
      <alignment shrinkToFit="0" vertical="center" wrapText="1"/>
    </xf>
    <xf borderId="4" fillId="0" fontId="7" numFmtId="164" xfId="0" applyAlignment="1" applyBorder="1" applyFont="1" applyNumberFormat="1">
      <alignment horizontal="right" shrinkToFit="0" vertical="center" wrapText="0"/>
    </xf>
    <xf borderId="4" fillId="0" fontId="7" numFmtId="165" xfId="0" applyAlignment="1" applyBorder="1" applyFont="1" applyNumberFormat="1">
      <alignment horizontal="right" shrinkToFit="0" vertical="bottom" wrapText="0"/>
    </xf>
    <xf borderId="0" fillId="0" fontId="7" numFmtId="164" xfId="0" applyAlignment="1" applyFont="1" applyNumberFormat="1">
      <alignment horizontal="right" shrinkToFit="0" vertical="center" wrapText="0"/>
    </xf>
    <xf borderId="0" fillId="0" fontId="4" numFmtId="0" xfId="0" applyAlignment="1" applyFont="1">
      <alignment shrinkToFit="0" vertical="center" wrapText="0"/>
    </xf>
    <xf borderId="0" fillId="0" fontId="4" numFmtId="0" xfId="0" applyAlignment="1" applyFont="1">
      <alignment horizontal="right" shrinkToFit="0" vertical="center" wrapText="1"/>
    </xf>
    <xf borderId="0" fillId="0" fontId="8" numFmtId="0" xfId="0" applyAlignment="1" applyFont="1">
      <alignment shrinkToFit="0" vertical="center" wrapText="1"/>
    </xf>
    <xf borderId="0" fillId="0" fontId="8" numFmtId="164" xfId="0" applyAlignment="1" applyFont="1" applyNumberFormat="1">
      <alignment horizontal="right" shrinkToFit="0" vertical="center" wrapText="1"/>
    </xf>
    <xf borderId="0" fillId="0" fontId="9" numFmtId="3" xfId="0" applyAlignment="1" applyFont="1" applyNumberFormat="1">
      <alignment readingOrder="0" shrinkToFit="0" vertical="center" wrapText="1"/>
    </xf>
    <xf borderId="0" fillId="0" fontId="3" numFmtId="4" xfId="0" applyAlignment="1" applyFont="1" applyNumberFormat="1">
      <alignment readingOrder="0" shrinkToFit="0" vertical="bottom" wrapText="0"/>
    </xf>
    <xf borderId="3" fillId="0" fontId="4" numFmtId="4" xfId="0" applyAlignment="1" applyBorder="1" applyFont="1" applyNumberFormat="1">
      <alignment horizontal="right" readingOrder="0" shrinkToFit="0" vertical="center" wrapText="1"/>
    </xf>
    <xf borderId="3" fillId="0" fontId="4" numFmtId="0" xfId="0" applyAlignment="1" applyBorder="1" applyFont="1">
      <alignment readingOrder="0" shrinkToFit="0" vertical="center" wrapText="1"/>
    </xf>
    <xf borderId="3" fillId="0" fontId="4" numFmtId="4" xfId="0" applyAlignment="1" applyBorder="1" applyFont="1" applyNumberFormat="1">
      <alignment horizontal="right" shrinkToFit="0" vertical="center" wrapText="1"/>
    </xf>
    <xf borderId="0" fillId="3" fontId="4" numFmtId="3" xfId="0" applyAlignment="1" applyFont="1" applyNumberFormat="1">
      <alignment horizontal="right" readingOrder="0"/>
    </xf>
    <xf borderId="0" fillId="0" fontId="4" numFmtId="0" xfId="0" applyAlignment="1" applyFont="1">
      <alignment readingOrder="0" shrinkToFit="0" vertical="center" wrapText="1"/>
    </xf>
    <xf borderId="5" fillId="0" fontId="4" numFmtId="0" xfId="0" applyAlignment="1" applyBorder="1" applyFont="1">
      <alignment readingOrder="0" shrinkToFit="0" vertical="center" wrapText="1"/>
    </xf>
    <xf borderId="5" fillId="0" fontId="4" numFmtId="164" xfId="0" applyAlignment="1" applyBorder="1" applyFont="1" applyNumberFormat="1">
      <alignment horizontal="right" shrinkToFit="0" vertical="center" wrapText="1"/>
    </xf>
    <xf borderId="5" fillId="0" fontId="4" numFmtId="4" xfId="0" applyAlignment="1" applyBorder="1" applyFont="1" applyNumberFormat="1">
      <alignment horizontal="right" shrinkToFit="0" vertical="center" wrapText="1"/>
    </xf>
    <xf borderId="4" fillId="0" fontId="10" numFmtId="3" xfId="0" applyAlignment="1" applyBorder="1" applyFont="1" applyNumberFormat="1">
      <alignment shrinkToFit="0" vertical="center" wrapText="1"/>
    </xf>
    <xf borderId="4" fillId="0" fontId="7" numFmtId="164" xfId="0" applyAlignment="1" applyBorder="1" applyFont="1" applyNumberFormat="1">
      <alignment horizontal="right" shrinkToFit="0" vertical="center" wrapText="1"/>
    </xf>
    <xf borderId="4" fillId="0" fontId="7" numFmtId="4" xfId="0" applyAlignment="1" applyBorder="1" applyFont="1" applyNumberFormat="1">
      <alignment horizontal="right" shrinkToFit="0" vertical="center" wrapText="1"/>
    </xf>
    <xf borderId="0" fillId="0" fontId="4" numFmtId="2" xfId="0" applyAlignment="1" applyFont="1" applyNumberFormat="1">
      <alignment horizontal="right" shrinkToFit="0" vertical="center" wrapText="1"/>
    </xf>
    <xf borderId="0" fillId="0" fontId="11" numFmtId="0" xfId="0" applyAlignment="1" applyFont="1">
      <alignment shrinkToFit="0" vertical="center" wrapText="1"/>
    </xf>
    <xf borderId="0" fillId="0" fontId="11" numFmtId="3" xfId="0" applyAlignment="1" applyFont="1" applyNumberFormat="1">
      <alignment shrinkToFit="0" vertical="center" wrapText="1"/>
    </xf>
    <xf borderId="0" fillId="0" fontId="11" numFmtId="164" xfId="0" applyAlignment="1" applyFont="1" applyNumberFormat="1">
      <alignment shrinkToFit="0" vertical="center" wrapText="1"/>
    </xf>
    <xf borderId="0" fillId="0" fontId="4" numFmtId="164" xfId="0" applyAlignment="1" applyFont="1" applyNumberFormat="1">
      <alignment horizontal="right" readingOrder="0" shrinkToFit="0" vertical="center" wrapText="1"/>
    </xf>
    <xf borderId="0" fillId="0" fontId="12" numFmtId="0" xfId="0" applyAlignment="1" applyFont="1">
      <alignment readingOrder="0" shrinkToFit="0" vertical="center" wrapText="1"/>
    </xf>
    <xf borderId="0" fillId="0" fontId="13" numFmtId="164" xfId="0" applyAlignment="1" applyFont="1" applyNumberFormat="1">
      <alignment horizontal="right" readingOrder="0" shrinkToFit="0" vertical="center" wrapText="1"/>
    </xf>
    <xf borderId="6" fillId="0" fontId="4" numFmtId="0" xfId="0" applyAlignment="1" applyBorder="1" applyFont="1">
      <alignment shrinkToFit="0" vertical="center" wrapText="1"/>
    </xf>
    <xf borderId="0" fillId="3" fontId="14" numFmtId="3" xfId="0" applyFont="1" applyNumberFormat="1"/>
    <xf borderId="6" fillId="0" fontId="11" numFmtId="164" xfId="0" applyAlignment="1" applyBorder="1" applyFont="1" applyNumberFormat="1">
      <alignment horizontal="right" shrinkToFit="0" vertical="center" wrapText="1"/>
    </xf>
    <xf borderId="6" fillId="0" fontId="15" numFmtId="166" xfId="0" applyAlignment="1" applyBorder="1" applyFont="1" applyNumberFormat="1">
      <alignment horizontal="right" shrinkToFit="0" vertical="center" wrapText="1"/>
    </xf>
    <xf borderId="0" fillId="0" fontId="3" numFmtId="0" xfId="0" applyAlignment="1" applyFont="1">
      <alignment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10.63"/>
    <col customWidth="1" min="2" max="2" width="40.13"/>
    <col customWidth="1" min="3" max="4" width="22.0"/>
    <col customWidth="1" min="5" max="5" width="15.13"/>
    <col customWidth="1" min="6" max="7" width="10.63"/>
    <col customWidth="1" min="8" max="26" width="10.0"/>
  </cols>
  <sheetData>
    <row r="1" ht="25.5" customHeight="1">
      <c r="A1" s="1" t="s">
        <v>0</v>
      </c>
      <c r="B1" s="2"/>
      <c r="C1" s="2"/>
      <c r="D1" s="3" t="s">
        <v>1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5"/>
      <c r="C2" s="5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5.75" customHeight="1">
      <c r="A3" s="8" t="s">
        <v>2</v>
      </c>
      <c r="B3" s="8" t="s">
        <v>3</v>
      </c>
      <c r="C3" s="9" t="s">
        <v>4</v>
      </c>
      <c r="D3" s="8" t="s">
        <v>5</v>
      </c>
      <c r="E3" s="9" t="s">
        <v>6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5.75" customHeight="1">
      <c r="A4" s="5"/>
      <c r="B4" s="10" t="s">
        <v>7</v>
      </c>
      <c r="C4" s="10"/>
      <c r="D4" s="11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>
      <c r="A5" s="12">
        <v>3000.0</v>
      </c>
      <c r="B5" s="12" t="s">
        <v>8</v>
      </c>
      <c r="C5" s="13">
        <v>1760000.0</v>
      </c>
      <c r="D5" s="14">
        <v>1670000.0</v>
      </c>
      <c r="E5" s="15">
        <v>1752886.83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>
      <c r="A6" s="16">
        <v>3002.0</v>
      </c>
      <c r="B6" s="16" t="s">
        <v>9</v>
      </c>
      <c r="C6" s="17">
        <v>0.0</v>
      </c>
      <c r="D6" s="18"/>
      <c r="E6" s="19">
        <v>0.0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>
      <c r="A7" s="16">
        <v>3401.0</v>
      </c>
      <c r="B7" s="16" t="s">
        <v>10</v>
      </c>
      <c r="C7" s="20">
        <v>30000.0</v>
      </c>
      <c r="D7" s="7">
        <v>30000.0</v>
      </c>
      <c r="E7" s="19">
        <v>0.0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>
      <c r="A8" s="16">
        <v>3703.0</v>
      </c>
      <c r="B8" s="16" t="s">
        <v>11</v>
      </c>
      <c r="C8" s="20">
        <v>0.0</v>
      </c>
      <c r="D8" s="18">
        <v>0.0</v>
      </c>
      <c r="E8" s="21">
        <v>159732.0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A9" s="16">
        <v>3900.0</v>
      </c>
      <c r="B9" s="16" t="s">
        <v>12</v>
      </c>
      <c r="C9" s="20">
        <v>5000.0</v>
      </c>
      <c r="D9" s="18">
        <v>5000.0</v>
      </c>
      <c r="E9" s="21">
        <v>1920.0</v>
      </c>
      <c r="F9" s="7"/>
      <c r="G9" s="22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>
      <c r="A10" s="5"/>
      <c r="B10" s="23" t="s">
        <v>13</v>
      </c>
      <c r="C10" s="24">
        <f>C5+C6+C7+C8+C9</f>
        <v>1795000</v>
      </c>
      <c r="D10" s="25">
        <f t="shared" ref="D10:E10" si="1">SUM(D5:D9)</f>
        <v>1705000</v>
      </c>
      <c r="E10" s="26">
        <f t="shared" si="1"/>
        <v>1914538.83</v>
      </c>
      <c r="F10" s="7"/>
      <c r="G10" s="2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>
      <c r="A11" s="5"/>
      <c r="B11" s="28"/>
      <c r="C11" s="28"/>
      <c r="D11" s="28"/>
      <c r="E11" s="28"/>
      <c r="F11" s="7"/>
      <c r="G11" s="2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>
      <c r="A12" s="5"/>
      <c r="B12" s="28"/>
      <c r="C12" s="28"/>
      <c r="D12" s="28"/>
      <c r="E12" s="28"/>
      <c r="F12" s="7"/>
      <c r="G12" s="2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>
      <c r="A13" s="5"/>
      <c r="B13" s="29"/>
      <c r="C13" s="29"/>
      <c r="D13" s="30"/>
      <c r="E13" s="31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>
      <c r="A14" s="5"/>
      <c r="B14" s="29"/>
      <c r="C14" s="29"/>
      <c r="D14" s="30"/>
      <c r="E14" s="3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>
      <c r="A15" s="5"/>
      <c r="B15" s="10" t="s">
        <v>14</v>
      </c>
      <c r="C15" s="10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>
      <c r="A16" s="5">
        <v>5000.0</v>
      </c>
      <c r="B16" s="5" t="s">
        <v>15</v>
      </c>
      <c r="C16" s="32">
        <v>530000.0</v>
      </c>
      <c r="D16" s="6">
        <v>500000.0</v>
      </c>
      <c r="E16" s="33">
        <v>586783.16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>
      <c r="A17" s="16">
        <v>5002.0</v>
      </c>
      <c r="B17" s="16" t="s">
        <v>16</v>
      </c>
      <c r="C17" s="17">
        <v>260000.0</v>
      </c>
      <c r="D17" s="18">
        <v>290000.0</v>
      </c>
      <c r="E17" s="34">
        <v>228335.2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>
      <c r="A18" s="16">
        <v>5092.0</v>
      </c>
      <c r="B18" s="16" t="s">
        <v>17</v>
      </c>
      <c r="C18" s="17">
        <v>50000.0</v>
      </c>
      <c r="D18" s="18">
        <v>57500.0</v>
      </c>
      <c r="E18" s="34">
        <v>46437.1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>
      <c r="A19" s="16">
        <v>5400.0</v>
      </c>
      <c r="B19" s="16" t="s">
        <v>18</v>
      </c>
      <c r="C19" s="17">
        <v>40000.0</v>
      </c>
      <c r="D19" s="18">
        <v>20000.0</v>
      </c>
      <c r="E19" s="34">
        <v>42699.51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>
      <c r="A20" s="16">
        <v>5405.0</v>
      </c>
      <c r="B20" s="16" t="s">
        <v>19</v>
      </c>
      <c r="C20" s="17">
        <v>2500.0</v>
      </c>
      <c r="D20" s="18">
        <v>3000.0</v>
      </c>
      <c r="E20" s="34">
        <v>1828.25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>
      <c r="A21" s="16">
        <v>5951.0</v>
      </c>
      <c r="B21" s="16" t="s">
        <v>20</v>
      </c>
      <c r="C21" s="17">
        <v>50000.0</v>
      </c>
      <c r="D21" s="18">
        <v>44500.0</v>
      </c>
      <c r="E21" s="34">
        <v>51148.48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>
      <c r="A22" s="16">
        <v>6500.0</v>
      </c>
      <c r="B22" s="16" t="s">
        <v>21</v>
      </c>
      <c r="C22" s="17">
        <v>15000.0</v>
      </c>
      <c r="D22" s="18">
        <v>20000.0</v>
      </c>
      <c r="E22" s="34">
        <v>15773.46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>
      <c r="A23" s="16">
        <v>6550.0</v>
      </c>
      <c r="B23" s="16" t="s">
        <v>22</v>
      </c>
      <c r="C23" s="17">
        <v>160000.0</v>
      </c>
      <c r="D23" s="18">
        <v>140000.0</v>
      </c>
      <c r="E23" s="34">
        <v>195953.76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>
      <c r="A24" s="16">
        <v>6551.0</v>
      </c>
      <c r="B24" s="35" t="s">
        <v>23</v>
      </c>
      <c r="C24" s="17">
        <v>30000.0</v>
      </c>
      <c r="D24" s="18">
        <v>15000.0</v>
      </c>
      <c r="E24" s="34">
        <v>4166.0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>
      <c r="A25" s="16">
        <v>6700.0</v>
      </c>
      <c r="B25" s="16" t="s">
        <v>24</v>
      </c>
      <c r="C25" s="17">
        <v>70000.0</v>
      </c>
      <c r="D25" s="18">
        <v>50000.0</v>
      </c>
      <c r="E25" s="34">
        <v>75954.3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>
      <c r="A26" s="16">
        <v>6705.0</v>
      </c>
      <c r="B26" s="16" t="s">
        <v>25</v>
      </c>
      <c r="C26" s="17">
        <v>15000.0</v>
      </c>
      <c r="D26" s="18">
        <v>12000.0</v>
      </c>
      <c r="E26" s="34">
        <v>27236.52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>
      <c r="A27" s="16">
        <v>6800.0</v>
      </c>
      <c r="B27" s="16" t="s">
        <v>26</v>
      </c>
      <c r="C27" s="17">
        <v>7000.0</v>
      </c>
      <c r="D27" s="18">
        <v>20000.0</v>
      </c>
      <c r="E27" s="34">
        <v>5864.92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>
      <c r="A28" s="16">
        <v>6840.0</v>
      </c>
      <c r="B28" s="16" t="s">
        <v>27</v>
      </c>
      <c r="C28" s="17">
        <v>3000.0</v>
      </c>
      <c r="D28" s="18">
        <v>0.0</v>
      </c>
      <c r="E28" s="34">
        <v>2628.0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>
      <c r="A29" s="16">
        <v>6850.0</v>
      </c>
      <c r="B29" s="16" t="s">
        <v>28</v>
      </c>
      <c r="C29" s="17">
        <v>90000.0</v>
      </c>
      <c r="D29" s="18">
        <v>80000.0</v>
      </c>
      <c r="E29" s="34">
        <v>89527.0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>
      <c r="A30" s="16">
        <v>6860.0</v>
      </c>
      <c r="B30" s="16" t="s">
        <v>29</v>
      </c>
      <c r="C30" s="17">
        <v>55000.0</v>
      </c>
      <c r="D30" s="18">
        <v>70000.0</v>
      </c>
      <c r="E30" s="34">
        <v>73081.97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>
      <c r="A31" s="16">
        <v>6900.0</v>
      </c>
      <c r="B31" s="16" t="s">
        <v>30</v>
      </c>
      <c r="C31" s="17">
        <v>10000.0</v>
      </c>
      <c r="D31" s="18">
        <v>25000.0</v>
      </c>
      <c r="E31" s="34">
        <v>20546.34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>
      <c r="A32" s="16">
        <v>6901.0</v>
      </c>
      <c r="B32" s="16" t="s">
        <v>31</v>
      </c>
      <c r="C32" s="17">
        <v>2000.0</v>
      </c>
      <c r="D32" s="18">
        <v>2000.0</v>
      </c>
      <c r="E32" s="34">
        <v>1551.0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>
      <c r="A33" s="16">
        <v>7100.0</v>
      </c>
      <c r="B33" s="16" t="s">
        <v>32</v>
      </c>
      <c r="C33" s="17">
        <v>30000.0</v>
      </c>
      <c r="D33" s="18">
        <v>15000.0</v>
      </c>
      <c r="E33" s="34">
        <v>30781.99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>
      <c r="A34" s="16">
        <v>7300.0</v>
      </c>
      <c r="B34" s="16" t="s">
        <v>33</v>
      </c>
      <c r="C34" s="17">
        <v>0.0</v>
      </c>
      <c r="D34" s="18">
        <v>2500.0</v>
      </c>
      <c r="E34" s="34">
        <v>0.0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>
      <c r="A35" s="16">
        <v>7600.0</v>
      </c>
      <c r="B35" s="16" t="s">
        <v>34</v>
      </c>
      <c r="C35" s="17">
        <v>50000.0</v>
      </c>
      <c r="D35" s="18">
        <v>50000.0</v>
      </c>
      <c r="E35" s="34">
        <v>5888.0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>
      <c r="A36" s="16">
        <v>7704.0</v>
      </c>
      <c r="B36" s="16" t="s">
        <v>35</v>
      </c>
      <c r="C36" s="20">
        <v>80000.0</v>
      </c>
      <c r="D36" s="6">
        <v>100000.0</v>
      </c>
      <c r="E36" s="34">
        <v>96684.0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>
      <c r="A37" s="16">
        <v>7705.0</v>
      </c>
      <c r="B37" s="16" t="s">
        <v>36</v>
      </c>
      <c r="C37" s="17">
        <v>142000.0</v>
      </c>
      <c r="D37" s="18">
        <v>150000.0</v>
      </c>
      <c r="E37" s="34">
        <v>141120.0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>
      <c r="A38" s="16">
        <v>7707.0</v>
      </c>
      <c r="B38" s="16" t="s">
        <v>37</v>
      </c>
      <c r="C38" s="17">
        <v>0.0</v>
      </c>
      <c r="D38" s="18">
        <v>10000.0</v>
      </c>
      <c r="E38" s="34">
        <v>1852.0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>
      <c r="A39" s="16">
        <v>7710.0</v>
      </c>
      <c r="B39" s="16" t="s">
        <v>38</v>
      </c>
      <c r="C39" s="17">
        <v>10000.0</v>
      </c>
      <c r="D39" s="18">
        <v>5000.0</v>
      </c>
      <c r="E39" s="36">
        <v>0.0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>
      <c r="A40" s="16">
        <v>7711.0</v>
      </c>
      <c r="B40" s="16" t="s">
        <v>39</v>
      </c>
      <c r="C40" s="37">
        <v>10000.0</v>
      </c>
      <c r="D40" s="18">
        <v>5000.0</v>
      </c>
      <c r="E40" s="34">
        <v>1740.7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>
      <c r="A41" s="16">
        <v>7712.0</v>
      </c>
      <c r="B41" s="16" t="s">
        <v>40</v>
      </c>
      <c r="C41" s="37">
        <v>10000.0</v>
      </c>
      <c r="D41" s="18">
        <v>5000.0</v>
      </c>
      <c r="E41" s="34">
        <v>2068.0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>
      <c r="A42" s="16">
        <v>7713.0</v>
      </c>
      <c r="B42" s="16" t="s">
        <v>41</v>
      </c>
      <c r="C42" s="37">
        <v>10000.0</v>
      </c>
      <c r="D42" s="18">
        <v>5000.0</v>
      </c>
      <c r="E42" s="34">
        <v>1447.29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>
      <c r="A43" s="16">
        <v>7714.0</v>
      </c>
      <c r="B43" s="16" t="s">
        <v>42</v>
      </c>
      <c r="C43" s="37">
        <v>10000.0</v>
      </c>
      <c r="D43" s="18">
        <v>5000.0</v>
      </c>
      <c r="E43" s="34">
        <v>0.0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>
      <c r="A44" s="16">
        <v>7715.0</v>
      </c>
      <c r="B44" s="16" t="s">
        <v>43</v>
      </c>
      <c r="C44" s="20">
        <v>30000.0</v>
      </c>
      <c r="D44" s="18">
        <v>30000.0</v>
      </c>
      <c r="E44" s="34">
        <v>0.0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>
      <c r="A45" s="16">
        <v>7716.0</v>
      </c>
      <c r="B45" s="16" t="s">
        <v>44</v>
      </c>
      <c r="C45" s="17">
        <v>3500.0</v>
      </c>
      <c r="D45" s="18">
        <v>50000.0</v>
      </c>
      <c r="E45" s="34">
        <v>15167.0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>
      <c r="A46" s="16">
        <v>7740.0</v>
      </c>
      <c r="B46" s="16" t="s">
        <v>45</v>
      </c>
      <c r="C46" s="16">
        <v>0.0</v>
      </c>
      <c r="D46" s="18">
        <v>0.0</v>
      </c>
      <c r="E46" s="36">
        <v>3.27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>
      <c r="A47" s="38">
        <v>7790.0</v>
      </c>
      <c r="B47" s="39" t="s">
        <v>46</v>
      </c>
      <c r="C47" s="39">
        <v>20000.0</v>
      </c>
      <c r="D47" s="40"/>
      <c r="E47" s="41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>
      <c r="A48" s="5"/>
      <c r="B48" s="23" t="s">
        <v>47</v>
      </c>
      <c r="C48" s="42">
        <f>SUM(C16:C47)</f>
        <v>1795000</v>
      </c>
      <c r="D48" s="43">
        <f>SUM(D16:D42)</f>
        <v>1696500</v>
      </c>
      <c r="E48" s="44">
        <f>SUM(E16:E46)</f>
        <v>1766267.22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>
      <c r="A49" s="5"/>
      <c r="B49" s="5"/>
      <c r="C49" s="5"/>
      <c r="D49" s="6"/>
      <c r="E49" s="45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>
      <c r="A50" s="46" t="s">
        <v>48</v>
      </c>
      <c r="C50" s="47">
        <f t="shared" ref="C50:E50" si="2">-C48+C10</f>
        <v>0</v>
      </c>
      <c r="D50" s="48">
        <f t="shared" si="2"/>
        <v>8500</v>
      </c>
      <c r="E50" s="47">
        <f t="shared" si="2"/>
        <v>148271.61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>
      <c r="A51" s="5"/>
      <c r="B51" s="5"/>
      <c r="C51" s="5"/>
      <c r="D51" s="5"/>
      <c r="E51" s="6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>
      <c r="A52" s="5"/>
      <c r="B52" s="7"/>
      <c r="C52" s="7"/>
      <c r="D52" s="5"/>
      <c r="E52" s="6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>
      <c r="A53" s="5"/>
      <c r="B53" s="5" t="s">
        <v>49</v>
      </c>
      <c r="C53" s="5"/>
      <c r="D53" s="5"/>
      <c r="E53" s="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>
      <c r="A54" s="5">
        <v>8040.0</v>
      </c>
      <c r="B54" s="5" t="s">
        <v>50</v>
      </c>
      <c r="C54" s="38">
        <v>10000.0</v>
      </c>
      <c r="D54" s="6">
        <v>3000.0</v>
      </c>
      <c r="E54" s="49">
        <v>15573.0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>
      <c r="A55" s="5">
        <v>8140.0</v>
      </c>
      <c r="B55" s="5" t="s">
        <v>51</v>
      </c>
      <c r="C55" s="50">
        <v>-2000.0</v>
      </c>
      <c r="D55" s="6">
        <v>0.0</v>
      </c>
      <c r="E55" s="51">
        <v>-1968.0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>
      <c r="A56" s="5"/>
      <c r="B56" s="5" t="s">
        <v>52</v>
      </c>
      <c r="C56" s="5">
        <f t="shared" ref="C56:E56" si="3">C54+C55</f>
        <v>8000</v>
      </c>
      <c r="D56" s="6">
        <f t="shared" si="3"/>
        <v>3000</v>
      </c>
      <c r="E56" s="6">
        <f t="shared" si="3"/>
        <v>13605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>
      <c r="A57" s="5"/>
      <c r="B57" s="5"/>
      <c r="C57" s="5"/>
      <c r="D57" s="6"/>
      <c r="E57" s="6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>
      <c r="A58" s="52" t="s">
        <v>53</v>
      </c>
      <c r="B58" s="52"/>
      <c r="C58" s="53">
        <f>C50+C54-(-C55)</f>
        <v>8000</v>
      </c>
      <c r="D58" s="54">
        <f>D50+D54</f>
        <v>11500</v>
      </c>
      <c r="E58" s="55">
        <f>E50+E54-(-E55)</f>
        <v>161876.61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>
      <c r="A59" s="46"/>
      <c r="C59" s="46"/>
      <c r="D59" s="6"/>
      <c r="E59" s="6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>
      <c r="A60" s="56"/>
      <c r="B60" s="7"/>
      <c r="C60" s="7"/>
      <c r="D60" s="6"/>
      <c r="E60" s="6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>
      <c r="A61" s="7"/>
      <c r="B61" s="7"/>
      <c r="C61" s="7"/>
      <c r="D61" s="6"/>
      <c r="E61" s="6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>
      <c r="A62" s="7"/>
      <c r="B62" s="7"/>
      <c r="C62" s="7"/>
      <c r="D62" s="6"/>
      <c r="E62" s="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>
      <c r="A63" s="7"/>
      <c r="B63" s="7"/>
      <c r="C63" s="7"/>
      <c r="D63" s="6"/>
      <c r="E63" s="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>
      <c r="A64" s="7"/>
      <c r="B64" s="7"/>
      <c r="C64" s="7"/>
      <c r="D64" s="6"/>
      <c r="E64" s="6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</sheetData>
  <mergeCells count="2">
    <mergeCell ref="A50:B50"/>
    <mergeCell ref="A59:B59"/>
  </mergeCells>
  <printOptions/>
  <pageMargins bottom="0.75" footer="0.0" header="0.0" left="0.7" right="0.7" top="0.75"/>
  <pageSetup orientation="landscape"/>
  <headerFooter>
    <oddHeader>&amp;C&amp;A</oddHeader>
    <oddFooter>&amp;CSide &amp;P</oddFooter>
  </headerFooter>
  <drawing r:id="rId1"/>
</worksheet>
</file>